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Závěrečný účet - list 1" sheetId="1" r:id="rId1"/>
  </sheets>
  <definedNames>
    <definedName name="_xlnm.Print_Area" localSheetId="0">'Závěrečný účet - list 1'!$A$1:$I$103</definedName>
  </definedNames>
  <calcPr fullCalcOnLoad="1"/>
</workbook>
</file>

<file path=xl/sharedStrings.xml><?xml version="1.0" encoding="utf-8"?>
<sst xmlns="http://schemas.openxmlformats.org/spreadsheetml/2006/main" count="105" uniqueCount="100">
  <si>
    <t>(§17 zákona č. 250/2000 Sb., o rozpočtových pravidlech územních rozpočtů, ve znění platných předpisů)</t>
  </si>
  <si>
    <t>Schválený rozpočet</t>
  </si>
  <si>
    <t>Rozpočtová opatření</t>
  </si>
  <si>
    <t>Upravený rozpočet</t>
  </si>
  <si>
    <t>% plnění k upravenému k rozpočtu</t>
  </si>
  <si>
    <t>Třída 1 - Daňové příjmy</t>
  </si>
  <si>
    <t>Třída 2 - Nedaňové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</si>
  <si>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</si>
  <si>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</si>
  <si>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</si>
  <si>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</si>
  <si>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</si>
  <si>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</si>
  <si>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Třída 8 - financování</t>
  </si>
  <si>
    <t>Přijaté úvěry a půjčky</t>
  </si>
  <si>
    <t>Splátky úvěrů</t>
  </si>
  <si>
    <t>Fond rezerv</t>
  </si>
  <si>
    <t>Fond sociální</t>
  </si>
  <si>
    <t>Prostředky minulých let</t>
  </si>
  <si>
    <t>Financování celkem</t>
  </si>
  <si>
    <t>Přebytek (-), ztráta (+)</t>
  </si>
  <si>
    <t>Údaje o plnění rozpočtu příjmů, výdajů a o dalších finančních operacích v plném členění podle rozpočtové skladby</t>
  </si>
  <si>
    <t>Údaje o hospodaření s majetkem a dalších finančních operacích jsou uvedeny v roční účetní závěrce, ve výkazech</t>
  </si>
  <si>
    <t>poskyt.</t>
  </si>
  <si>
    <t>účel</t>
  </si>
  <si>
    <t>ÚZ</t>
  </si>
  <si>
    <t xml:space="preserve">položka </t>
  </si>
  <si>
    <t>čerpání</t>
  </si>
  <si>
    <t>%</t>
  </si>
  <si>
    <t>výkon stát. správy</t>
  </si>
  <si>
    <t>Přezkoumání bylo provedeno v souladu se zákonem č. 420/2004 Sb., o přezkoumávání hospodaření územních</t>
  </si>
  <si>
    <t>oprávněné osoby k poskytování auditorských služeb z Krajského úřadu Královéhradeckého kraje.</t>
  </si>
  <si>
    <t xml:space="preserve">Závěr zpráv: </t>
  </si>
  <si>
    <t>jsou vyvěšeny na elektronické úřední desce nebo jsou k nahlédnutí na Obecním úřadě Vestec</t>
  </si>
  <si>
    <t>(výkaz FIN 2 -12, rozbor čerpání příjmů a výdajů).</t>
  </si>
  <si>
    <t>nebo jsou k nahlédnutí na Obecním úřadě Vestec.</t>
  </si>
  <si>
    <t>KÚ KHK</t>
  </si>
  <si>
    <t>desce nebo je k nahlédnutí na Obecním úřadě Vestec.</t>
  </si>
  <si>
    <t>Uvedené přílohy jsou k nahlédnutí v kanceláři Obecního úřadu Vestec a na www.obecvestec.eu.</t>
  </si>
  <si>
    <t>dotace na volby</t>
  </si>
  <si>
    <t>Třída 3 - Kapitálové příjmy</t>
  </si>
  <si>
    <t>3) Vyúčtování finančních vztahů ke státnímu rozpočtu a ostatním rozpočtům veřejné úrovně</t>
  </si>
  <si>
    <t>rozpočet upravený a skutečná výše obdržené dotace</t>
  </si>
  <si>
    <t>rozvaha, výkaz zisku a ztráty a v příloze účetní závěrky, inventarizační zpráva, které jsou zveřejněny na elektronické úřední desce</t>
  </si>
  <si>
    <t>Dlouhodobé pohledávky + krátkodobé pohledávky</t>
  </si>
  <si>
    <t>Douhodobé závazky + krátkodobé závazky</t>
  </si>
  <si>
    <t>výsledek hospodaření běžného účetního období(po zdanění)</t>
  </si>
  <si>
    <t>Stálá aktiva Brutto a oprávky - korekce stálá aktiva běžné období</t>
  </si>
  <si>
    <t>Fio banka</t>
  </si>
  <si>
    <t>nebyly zjištěny chyby a nedostatky (§10 odst. 3 písm. a) zákona č. 420/2004 sb.).</t>
  </si>
  <si>
    <t>se neuvádí žádná rizika dle § 10 odst. 4 písm. a) zákona č. 420/2004 Sb.</t>
  </si>
  <si>
    <t>Byly zjištěny dle § 10 odst. 4 písm. b) následující ukazatele:</t>
  </si>
  <si>
    <t>a) podíl pohledávek na rozpočtu územního celku</t>
  </si>
  <si>
    <t>b) podíl závazků na rozpočtu územního celku</t>
  </si>
  <si>
    <t>c) podíl zastaveného majetku na celkovém majetku územního celku</t>
  </si>
  <si>
    <t xml:space="preserve">Ověřili jsme poměr dluhu obce Vestec k průměru jeho příjmů za poslední 4 rozpočtové roky podle právního předpisu upravujícího </t>
  </si>
  <si>
    <t>rozpočtovou odpovědnost. Ověření poměru dluhu k průměru jeho příjmů za poslední 4 rozpočtové roky podle právního předpisu</t>
  </si>
  <si>
    <t xml:space="preserve"> upravujícího rozpočtovou odpovědnost jsme provedli výběrovým způsobem, tak abychom získali přiměřenou jistotu, k vyslovení </t>
  </si>
  <si>
    <t>následujícího závěru. Z předložených podkladů vyplývá, že dluh nepřekročil 60 % průměru jeho příjmů za poslední 4 rozpočtové roky.</t>
  </si>
  <si>
    <t>Sejmuto dne:</t>
  </si>
  <si>
    <t>SR</t>
  </si>
  <si>
    <t>na VPP</t>
  </si>
  <si>
    <t>Celkem</t>
  </si>
  <si>
    <t xml:space="preserve">Vyvěšeno dne: </t>
  </si>
  <si>
    <t xml:space="preserve"> Návrh - Závěrečný účet OBCE Vestec za rok 2021</t>
  </si>
  <si>
    <t>1) Údaje o plnění rozpočtu příjmů a výdajů za rok 2021 (údaje jsou v tis. Kč.)</t>
  </si>
  <si>
    <t>Plnění k 31. 12. 2021</t>
  </si>
  <si>
    <t xml:space="preserve">    Majetek dle inventury a rozvahy k 31. 12. 2021 je 19 543 187,59 Kč, z toho opráky k majetku celkem 5 118 224,27 Kč.</t>
  </si>
  <si>
    <t>2) Obec Vestec v roce 2021 dosáhla zisku po zdanění 533 756,16 Kč.</t>
  </si>
  <si>
    <t xml:space="preserve">    Pohledávky k 31.12. 2021:</t>
  </si>
  <si>
    <t xml:space="preserve">    Závazky k 31. 12. 2021: </t>
  </si>
  <si>
    <t xml:space="preserve">    Zůstatek v pokladně k 31.12.2021:</t>
  </si>
  <si>
    <t xml:space="preserve">    Zůstatky bankovních účtu k 31. 12. 2021:      ČS a.s.    1 532 841,86 Kč</t>
  </si>
  <si>
    <t>ČNB     357 650,73 Kč</t>
  </si>
  <si>
    <t>v průběhu roku 2021 je zpracován v tabulce.</t>
  </si>
  <si>
    <t>kompenzační bonus</t>
  </si>
  <si>
    <t>MŽP</t>
  </si>
  <si>
    <t xml:space="preserve">nákup kompostérů </t>
  </si>
  <si>
    <t>dotace štěpkovač</t>
  </si>
  <si>
    <t>MMR</t>
  </si>
  <si>
    <t>obnova komunikací</t>
  </si>
  <si>
    <t>dotace kulturní zařízení</t>
  </si>
  <si>
    <t>dotce územní plán</t>
  </si>
  <si>
    <t>Dotace do rozpočtu obce za rok 2021 činily celkem 4 294 943,06 Kč. Rozpis přijatých dotací a jejich čerpání</t>
  </si>
  <si>
    <t>Přezkoumání hospodaření za období 1.1.2021 - 31.12.2021 provedla Naďa Náglová a Ivana Marková</t>
  </si>
  <si>
    <t>samosprávných celků a dobrovolných svazků obcí dne 30.11.2021(dílčí přezkum)</t>
  </si>
  <si>
    <t>a  19.4.2022 (závěrečné práce).</t>
  </si>
  <si>
    <t>I. Při přezkoumání hospodaření obce Vestec za rok 2021</t>
  </si>
  <si>
    <t>II. Při přezkoumání hospodaření obce Vestec za rok 2021</t>
  </si>
  <si>
    <t>III. Při přezkoumání hospodaření - obce Vestec - za rok 2021</t>
  </si>
  <si>
    <t>IV. Ověření poměru dluhu obce Vestec k průměru jeho příjmů za poslední 4 rozpočtové roky</t>
  </si>
  <si>
    <t>Plné znění zprávy o provedeném přezkoumání hospodaření obce za rok 2021 je vyvěšeno na elektronické úřední</t>
  </si>
  <si>
    <t>Přílohy: 1) Závěrečný účet Obce Vestec 2021</t>
  </si>
  <si>
    <t xml:space="preserve">            2) Rozvaha Obce Vestec 2021</t>
  </si>
  <si>
    <t xml:space="preserve">            3) Výkaz zisku a ztráty Obce Vestec 2021</t>
  </si>
  <si>
    <t xml:space="preserve">            4) Příloha účetní uzávěrky Obce Vestec 2021</t>
  </si>
  <si>
    <t xml:space="preserve">            5) Výkaz pro hodnocení plnění rozpočtu Oce Vestec 2021 (FIN 2-12)</t>
  </si>
  <si>
    <t xml:space="preserve">            6) Inventarizační zpráva Obce Vestec 2021 se seznamem inventurních sopisů se zjištěnými inventarizačními rozdíly</t>
  </si>
  <si>
    <t xml:space="preserve">            7) Zpráva o výsledku přezkoumání hospodaření Obce Vestec za rok 2021</t>
  </si>
  <si>
    <t>Připomínky k závěrečnému účtu mohou občané uplatňovat písemně do 10.6.2022, ústně při projednávání závěrečného účtu na zastupitelstvu obce.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</si>
</sst>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3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 horizontal="center"/>
    </xf>
    <xf numFmtId="4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65" fontId="0" fillId="0" borderId="10" xfId="0" applyNumberFormat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0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44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tabSelected="1" zoomScalePageLayoutView="0" workbookViewId="0" topLeftCell="A1">
      <selection activeCell="H101" sqref="H101"/>
    </sheetView>
  </sheetViews>
  <sheetFormatPr defaultColWidth="9.140625" defaultRowHeight="12.75"/>
  <cols>
    <col min="1" max="1" width="23.421875" style="0" customWidth="1"/>
    <col min="2" max="2" width="17.00390625" style="0" customWidth="1"/>
    <col min="3" max="3" width="17.7109375" style="0" customWidth="1"/>
    <col min="4" max="4" width="11.57421875" style="0" customWidth="1"/>
    <col min="5" max="5" width="18.28125" style="0" customWidth="1"/>
    <col min="6" max="6" width="15.8515625" style="0" customWidth="1"/>
    <col min="7" max="7" width="11.140625" style="0" customWidth="1"/>
    <col min="11" max="11" width="10.57421875" style="0" bestFit="1" customWidth="1"/>
  </cols>
  <sheetData>
    <row r="1" spans="1:6" ht="26.25">
      <c r="A1" s="44" t="s">
        <v>64</v>
      </c>
      <c r="B1" s="44"/>
      <c r="C1" s="44"/>
      <c r="D1" s="44"/>
      <c r="E1" s="44"/>
      <c r="F1" s="44"/>
    </row>
    <row r="2" ht="12.75">
      <c r="A2" t="s">
        <v>0</v>
      </c>
    </row>
    <row r="3" ht="36" customHeight="1"/>
    <row r="4" ht="12.75">
      <c r="A4" s="12" t="s">
        <v>65</v>
      </c>
    </row>
    <row r="6" spans="1:11" ht="38.25">
      <c r="A6" s="2"/>
      <c r="B6" s="3" t="s">
        <v>1</v>
      </c>
      <c r="C6" s="3" t="s">
        <v>2</v>
      </c>
      <c r="D6" s="3" t="s">
        <v>3</v>
      </c>
      <c r="E6" s="28" t="s">
        <v>66</v>
      </c>
      <c r="F6" s="3" t="s">
        <v>4</v>
      </c>
      <c r="G6" s="1"/>
      <c r="H6" s="1"/>
      <c r="I6" s="1"/>
      <c r="J6" s="1"/>
      <c r="K6" s="1"/>
    </row>
    <row r="7" spans="1:6" ht="12.75">
      <c r="A7" s="2" t="s">
        <v>5</v>
      </c>
      <c r="B7" s="13">
        <v>2735</v>
      </c>
      <c r="C7" s="13">
        <f>D7-B7</f>
        <v>451</v>
      </c>
      <c r="D7" s="13">
        <v>3186</v>
      </c>
      <c r="E7" s="2">
        <v>2990</v>
      </c>
      <c r="F7" s="37">
        <f>E7/(D7/100)</f>
        <v>93.84808537350911</v>
      </c>
    </row>
    <row r="8" spans="1:6" ht="12.75">
      <c r="A8" s="2" t="s">
        <v>6</v>
      </c>
      <c r="B8" s="2">
        <v>56</v>
      </c>
      <c r="C8" s="13">
        <f>D8-B8</f>
        <v>114</v>
      </c>
      <c r="D8" s="13">
        <v>170</v>
      </c>
      <c r="E8" s="2">
        <v>164</v>
      </c>
      <c r="F8" s="36">
        <f aca="true" t="shared" si="0" ref="F8:F14">E8/(D8/100)</f>
        <v>96.47058823529412</v>
      </c>
    </row>
    <row r="9" spans="1:6" ht="12.75">
      <c r="A9" s="27" t="s">
        <v>40</v>
      </c>
      <c r="B9" s="2">
        <v>0</v>
      </c>
      <c r="C9" s="13">
        <f>D9-B9</f>
        <v>0</v>
      </c>
      <c r="D9" s="13">
        <v>0</v>
      </c>
      <c r="E9" s="2">
        <v>0</v>
      </c>
      <c r="F9" s="15">
        <v>0</v>
      </c>
    </row>
    <row r="10" spans="1:6" ht="13.5" thickBot="1">
      <c r="A10" s="5" t="s">
        <v>7</v>
      </c>
      <c r="B10" s="5">
        <v>101</v>
      </c>
      <c r="C10" s="13">
        <f>D10-B10</f>
        <v>4835</v>
      </c>
      <c r="D10" s="23">
        <v>4936</v>
      </c>
      <c r="E10" s="5">
        <v>4655</v>
      </c>
      <c r="F10" s="18">
        <f t="shared" si="0"/>
        <v>94.30713128038899</v>
      </c>
    </row>
    <row r="11" spans="1:6" ht="13.5" thickBot="1">
      <c r="A11" s="7" t="s">
        <v>8</v>
      </c>
      <c r="B11" s="14">
        <f>SUM(B7:B10)</f>
        <v>2892</v>
      </c>
      <c r="C11" s="14">
        <f>SUM(C7:C10)</f>
        <v>5400</v>
      </c>
      <c r="D11" s="14">
        <f>SUM(D7:D10)</f>
        <v>8292</v>
      </c>
      <c r="E11" s="14">
        <f>SUM(E7:E10)</f>
        <v>7809</v>
      </c>
      <c r="F11" s="16">
        <f>E11/(D11/100)-0.01</f>
        <v>94.16510853835021</v>
      </c>
    </row>
    <row r="12" spans="1:6" ht="12.75">
      <c r="A12" s="6" t="s">
        <v>9</v>
      </c>
      <c r="B12" s="6">
        <v>2357</v>
      </c>
      <c r="C12" s="6">
        <f>D12-B12</f>
        <v>3328</v>
      </c>
      <c r="D12" s="6">
        <v>5685</v>
      </c>
      <c r="E12" s="6">
        <v>5685</v>
      </c>
      <c r="F12" s="17">
        <f t="shared" si="0"/>
        <v>100</v>
      </c>
    </row>
    <row r="13" spans="1:6" ht="13.5" thickBot="1">
      <c r="A13" s="5" t="s">
        <v>10</v>
      </c>
      <c r="B13" s="5">
        <v>591</v>
      </c>
      <c r="C13" s="24">
        <f>D13-B13</f>
        <v>1180</v>
      </c>
      <c r="D13" s="5">
        <v>1771</v>
      </c>
      <c r="E13" s="5">
        <v>1771</v>
      </c>
      <c r="F13" s="18">
        <f t="shared" si="0"/>
        <v>100</v>
      </c>
    </row>
    <row r="14" spans="1:6" ht="13.5" thickBot="1">
      <c r="A14" s="7" t="s">
        <v>11</v>
      </c>
      <c r="B14" s="8">
        <f>SUM(B12:B13)</f>
        <v>2948</v>
      </c>
      <c r="C14" s="8">
        <f>SUM(C12:C13)</f>
        <v>4508</v>
      </c>
      <c r="D14" s="8">
        <f>SUM(D12:D13)</f>
        <v>7456</v>
      </c>
      <c r="E14" s="8">
        <f>SUM(E12:E13)</f>
        <v>7456</v>
      </c>
      <c r="F14" s="16">
        <f t="shared" si="0"/>
        <v>100</v>
      </c>
    </row>
    <row r="15" spans="1:6" ht="21" customHeight="1" thickBot="1">
      <c r="A15" s="7" t="s">
        <v>12</v>
      </c>
      <c r="B15" s="14">
        <f>B11-B14</f>
        <v>-56</v>
      </c>
      <c r="C15" s="14">
        <f>C11-C14</f>
        <v>892</v>
      </c>
      <c r="D15" s="14">
        <f>D11-D14</f>
        <v>836</v>
      </c>
      <c r="E15" s="14">
        <f>E11-E14</f>
        <v>353</v>
      </c>
      <c r="F15" s="19"/>
    </row>
    <row r="16" spans="1:6" ht="12.75">
      <c r="A16" s="9" t="s">
        <v>13</v>
      </c>
      <c r="B16" s="10"/>
      <c r="C16" s="10"/>
      <c r="D16" s="10"/>
      <c r="E16" s="10"/>
      <c r="F16" s="11"/>
    </row>
    <row r="17" spans="1:6" ht="12.75">
      <c r="A17" s="2" t="s">
        <v>14</v>
      </c>
      <c r="B17" s="2">
        <v>0</v>
      </c>
      <c r="C17" s="2">
        <v>0</v>
      </c>
      <c r="D17" s="2">
        <v>0</v>
      </c>
      <c r="E17" s="2">
        <v>0</v>
      </c>
      <c r="F17" s="15">
        <v>0</v>
      </c>
    </row>
    <row r="18" spans="1:6" ht="12.75">
      <c r="A18" s="2" t="s">
        <v>15</v>
      </c>
      <c r="B18" s="2">
        <v>0</v>
      </c>
      <c r="C18" s="2">
        <v>0</v>
      </c>
      <c r="D18" s="2">
        <v>0</v>
      </c>
      <c r="E18" s="2">
        <v>0</v>
      </c>
      <c r="F18" s="15">
        <v>0</v>
      </c>
    </row>
    <row r="19" spans="1:6" ht="12.75">
      <c r="A19" s="2" t="s">
        <v>16</v>
      </c>
      <c r="B19" s="2">
        <v>0</v>
      </c>
      <c r="C19" s="2">
        <v>0</v>
      </c>
      <c r="D19" s="2">
        <v>0</v>
      </c>
      <c r="E19" s="2">
        <v>0</v>
      </c>
      <c r="F19" s="15">
        <v>0</v>
      </c>
    </row>
    <row r="20" spans="1:6" ht="12.75">
      <c r="A20" s="2" t="s">
        <v>17</v>
      </c>
      <c r="B20" s="2">
        <v>0</v>
      </c>
      <c r="C20" s="2">
        <v>0</v>
      </c>
      <c r="D20" s="2">
        <v>0</v>
      </c>
      <c r="E20" s="2">
        <v>0</v>
      </c>
      <c r="F20" s="15">
        <v>0</v>
      </c>
    </row>
    <row r="21" spans="1:6" ht="12.75">
      <c r="A21" s="2" t="s">
        <v>18</v>
      </c>
      <c r="B21" s="2">
        <f>B15*-1</f>
        <v>56</v>
      </c>
      <c r="C21" s="2">
        <f>C15*-1</f>
        <v>-892</v>
      </c>
      <c r="D21" s="2">
        <f>D15*-1</f>
        <v>-836</v>
      </c>
      <c r="E21" s="2">
        <f>E15*-1</f>
        <v>-353</v>
      </c>
      <c r="F21" s="2"/>
    </row>
    <row r="22" spans="1:6" ht="12.75">
      <c r="A22" s="4" t="s">
        <v>19</v>
      </c>
      <c r="B22" s="4">
        <f>SUM(B17:B21)</f>
        <v>56</v>
      </c>
      <c r="C22" s="4">
        <f>SUM(C17:C21)</f>
        <v>-892</v>
      </c>
      <c r="D22" s="4">
        <f>SUM(D17:D21)</f>
        <v>-836</v>
      </c>
      <c r="E22" s="4">
        <f>SUM(E17:E21)</f>
        <v>-353</v>
      </c>
      <c r="F22" s="4"/>
    </row>
    <row r="23" spans="1:6" ht="12.75">
      <c r="A23" s="4" t="s">
        <v>20</v>
      </c>
      <c r="B23" s="4"/>
      <c r="C23" s="4">
        <f>C22</f>
        <v>-892</v>
      </c>
      <c r="D23" s="4">
        <f>D22</f>
        <v>-836</v>
      </c>
      <c r="E23" s="4">
        <f>E22</f>
        <v>-353</v>
      </c>
      <c r="F23" s="4"/>
    </row>
    <row r="24" ht="36.75" customHeight="1"/>
    <row r="25" ht="12.75">
      <c r="A25" t="s">
        <v>21</v>
      </c>
    </row>
    <row r="26" ht="12.75">
      <c r="A26" t="s">
        <v>33</v>
      </c>
    </row>
    <row r="27" ht="12.75">
      <c r="A27" t="s">
        <v>34</v>
      </c>
    </row>
    <row r="28" ht="12.75">
      <c r="A28" t="s">
        <v>22</v>
      </c>
    </row>
    <row r="29" ht="12.75">
      <c r="A29" s="20" t="s">
        <v>43</v>
      </c>
    </row>
    <row r="30" ht="12.75">
      <c r="A30" t="s">
        <v>35</v>
      </c>
    </row>
    <row r="31" ht="12.75">
      <c r="K31" s="21"/>
    </row>
    <row r="32" spans="1:10" ht="12.75">
      <c r="A32" s="12" t="s">
        <v>68</v>
      </c>
      <c r="J32" t="s">
        <v>46</v>
      </c>
    </row>
    <row r="33" spans="1:10" ht="12.75">
      <c r="A33" s="20" t="s">
        <v>67</v>
      </c>
      <c r="B33" s="20"/>
      <c r="C33" s="20"/>
      <c r="D33" s="20"/>
      <c r="E33" s="20"/>
      <c r="J33" t="s">
        <v>47</v>
      </c>
    </row>
    <row r="34" spans="1:10" ht="12.75">
      <c r="A34" s="20" t="s">
        <v>69</v>
      </c>
      <c r="C34" s="30">
        <v>2862882</v>
      </c>
      <c r="J34" t="s">
        <v>44</v>
      </c>
    </row>
    <row r="35" spans="1:10" ht="12.75">
      <c r="A35" s="20" t="s">
        <v>70</v>
      </c>
      <c r="C35" s="30">
        <f>2385772+2224139.36</f>
        <v>4609911.359999999</v>
      </c>
      <c r="J35" t="s">
        <v>45</v>
      </c>
    </row>
    <row r="36" ht="12.75">
      <c r="A36" s="20" t="s">
        <v>72</v>
      </c>
    </row>
    <row r="37" spans="1:3" ht="12.75">
      <c r="A37" s="25"/>
      <c r="C37" s="20" t="s">
        <v>73</v>
      </c>
    </row>
    <row r="38" spans="3:4" ht="12.75">
      <c r="C38" s="20" t="s">
        <v>48</v>
      </c>
      <c r="D38" s="30">
        <v>431</v>
      </c>
    </row>
    <row r="39" spans="1:4" ht="12.75">
      <c r="A39" s="20" t="s">
        <v>71</v>
      </c>
      <c r="C39" s="31">
        <v>8111</v>
      </c>
      <c r="D39" s="30"/>
    </row>
    <row r="41" ht="12.75">
      <c r="A41" s="12" t="s">
        <v>41</v>
      </c>
    </row>
    <row r="43" ht="12.75">
      <c r="A43" s="20" t="s">
        <v>83</v>
      </c>
    </row>
    <row r="44" ht="12.75">
      <c r="A44" s="20" t="s">
        <v>74</v>
      </c>
    </row>
    <row r="47" spans="1:7" ht="38.25">
      <c r="A47" s="2" t="s">
        <v>23</v>
      </c>
      <c r="B47" s="2" t="s">
        <v>24</v>
      </c>
      <c r="C47" s="2" t="s">
        <v>25</v>
      </c>
      <c r="D47" s="2" t="s">
        <v>26</v>
      </c>
      <c r="E47" s="28" t="s">
        <v>42</v>
      </c>
      <c r="F47" s="2" t="s">
        <v>27</v>
      </c>
      <c r="G47" s="2" t="s">
        <v>28</v>
      </c>
    </row>
    <row r="48" spans="1:7" ht="12.75">
      <c r="A48" s="27" t="s">
        <v>36</v>
      </c>
      <c r="B48" s="3" t="s">
        <v>29</v>
      </c>
      <c r="C48" s="2"/>
      <c r="D48" s="2">
        <v>4112</v>
      </c>
      <c r="E48" s="26">
        <v>70800</v>
      </c>
      <c r="F48" s="26">
        <v>70800</v>
      </c>
      <c r="G48" s="29">
        <f>F48/(E48/100)</f>
        <v>100</v>
      </c>
    </row>
    <row r="49" spans="1:7" ht="25.5">
      <c r="A49" s="27" t="s">
        <v>36</v>
      </c>
      <c r="B49" s="3" t="s">
        <v>81</v>
      </c>
      <c r="C49" s="2"/>
      <c r="D49" s="2">
        <v>4222</v>
      </c>
      <c r="E49" s="26">
        <v>800000</v>
      </c>
      <c r="F49" s="26">
        <v>800000</v>
      </c>
      <c r="G49" s="29">
        <f>F49/(E49/100)</f>
        <v>100</v>
      </c>
    </row>
    <row r="50" spans="1:7" ht="12.75">
      <c r="A50" s="27" t="s">
        <v>36</v>
      </c>
      <c r="B50" s="3" t="s">
        <v>82</v>
      </c>
      <c r="C50" s="2"/>
      <c r="D50" s="2">
        <v>4222</v>
      </c>
      <c r="E50" s="26">
        <v>135000</v>
      </c>
      <c r="F50" s="26">
        <v>0</v>
      </c>
      <c r="G50" s="29">
        <f>F50/(E50/100)</f>
        <v>0</v>
      </c>
    </row>
    <row r="51" spans="1:7" ht="25.5">
      <c r="A51" s="27" t="s">
        <v>60</v>
      </c>
      <c r="B51" s="3" t="s">
        <v>75</v>
      </c>
      <c r="C51" s="2">
        <v>98037</v>
      </c>
      <c r="D51" s="2">
        <v>4111</v>
      </c>
      <c r="E51" s="26">
        <v>35618.63</v>
      </c>
      <c r="F51" s="26">
        <v>35618.63</v>
      </c>
      <c r="G51" s="29">
        <f aca="true" t="shared" si="1" ref="G51:G57">F51/(E51/100)</f>
        <v>100</v>
      </c>
    </row>
    <row r="52" spans="1:7" ht="12.75">
      <c r="A52" s="27" t="s">
        <v>76</v>
      </c>
      <c r="B52" s="3" t="s">
        <v>78</v>
      </c>
      <c r="C52" s="2">
        <v>15974</v>
      </c>
      <c r="D52" s="2">
        <v>4216</v>
      </c>
      <c r="E52" s="26">
        <v>321202.96</v>
      </c>
      <c r="F52" s="26">
        <v>321202.96</v>
      </c>
      <c r="G52" s="29">
        <f t="shared" si="1"/>
        <v>100</v>
      </c>
    </row>
    <row r="53" spans="1:7" ht="12.75">
      <c r="A53" s="27" t="s">
        <v>60</v>
      </c>
      <c r="B53" s="28" t="s">
        <v>61</v>
      </c>
      <c r="C53" s="27">
        <v>13101</v>
      </c>
      <c r="D53" s="27">
        <v>4116</v>
      </c>
      <c r="E53" s="41">
        <v>195000</v>
      </c>
      <c r="F53" s="41">
        <v>195000</v>
      </c>
      <c r="G53" s="42">
        <f t="shared" si="1"/>
        <v>100</v>
      </c>
    </row>
    <row r="54" spans="1:7" ht="12.75">
      <c r="A54" s="27" t="s">
        <v>76</v>
      </c>
      <c r="B54" s="28" t="s">
        <v>77</v>
      </c>
      <c r="C54" s="27">
        <v>15011</v>
      </c>
      <c r="D54" s="27">
        <v>4116</v>
      </c>
      <c r="E54" s="41">
        <v>704879.47</v>
      </c>
      <c r="F54" s="41">
        <v>695379.22</v>
      </c>
      <c r="G54" s="42">
        <f t="shared" si="1"/>
        <v>98.65221638530628</v>
      </c>
    </row>
    <row r="55" spans="1:7" ht="12.75">
      <c r="A55" s="27" t="s">
        <v>79</v>
      </c>
      <c r="B55" s="28" t="s">
        <v>80</v>
      </c>
      <c r="C55" s="27">
        <v>17058</v>
      </c>
      <c r="D55" s="27">
        <v>4116</v>
      </c>
      <c r="E55" s="41">
        <v>2001442</v>
      </c>
      <c r="F55" s="41">
        <v>2001442</v>
      </c>
      <c r="G55" s="42">
        <f t="shared" si="1"/>
        <v>100.00000000000001</v>
      </c>
    </row>
    <row r="56" spans="1:7" ht="12.75">
      <c r="A56" s="27" t="s">
        <v>60</v>
      </c>
      <c r="B56" s="28" t="s">
        <v>39</v>
      </c>
      <c r="C56" s="27">
        <v>98071</v>
      </c>
      <c r="D56" s="27">
        <v>4111</v>
      </c>
      <c r="E56" s="41">
        <v>31000</v>
      </c>
      <c r="F56" s="41">
        <v>20816</v>
      </c>
      <c r="G56" s="42">
        <f t="shared" si="1"/>
        <v>67.14838709677419</v>
      </c>
    </row>
    <row r="57" spans="1:7" ht="12.75">
      <c r="A57" s="40" t="s">
        <v>62</v>
      </c>
      <c r="B57" s="4"/>
      <c r="C57" s="4"/>
      <c r="D57" s="4"/>
      <c r="E57" s="38">
        <f>SUM(E48:E56)</f>
        <v>4294943.0600000005</v>
      </c>
      <c r="F57" s="38">
        <f>SUM(F48:F56)</f>
        <v>4140258.81</v>
      </c>
      <c r="G57" s="39">
        <f t="shared" si="1"/>
        <v>96.39845632784709</v>
      </c>
    </row>
    <row r="59" ht="12.75">
      <c r="A59" s="20" t="s">
        <v>84</v>
      </c>
    </row>
    <row r="60" ht="12.75">
      <c r="A60" t="s">
        <v>31</v>
      </c>
    </row>
    <row r="61" ht="12.75">
      <c r="A61" t="s">
        <v>30</v>
      </c>
    </row>
    <row r="62" ht="12.75" customHeight="1">
      <c r="A62" s="20" t="s">
        <v>85</v>
      </c>
    </row>
    <row r="63" ht="12.75" customHeight="1">
      <c r="A63" s="32" t="s">
        <v>86</v>
      </c>
    </row>
    <row r="65" ht="12.75">
      <c r="A65" s="12" t="s">
        <v>32</v>
      </c>
    </row>
    <row r="66" ht="15.75">
      <c r="A66" s="22" t="s">
        <v>87</v>
      </c>
    </row>
    <row r="67" ht="15.75">
      <c r="A67" s="35" t="s">
        <v>49</v>
      </c>
    </row>
    <row r="68" ht="15.75">
      <c r="A68" s="22" t="s">
        <v>88</v>
      </c>
    </row>
    <row r="69" ht="15.75">
      <c r="A69" s="22" t="s">
        <v>50</v>
      </c>
    </row>
    <row r="70" ht="15.75">
      <c r="A70" s="22" t="s">
        <v>89</v>
      </c>
    </row>
    <row r="71" ht="15.75">
      <c r="A71" s="22" t="s">
        <v>51</v>
      </c>
    </row>
    <row r="72" ht="15.75">
      <c r="A72" s="22" t="s">
        <v>52</v>
      </c>
    </row>
    <row r="73" ht="15.75">
      <c r="A73" s="33">
        <v>0</v>
      </c>
    </row>
    <row r="74" ht="15.75">
      <c r="A74" s="22" t="s">
        <v>53</v>
      </c>
    </row>
    <row r="75" ht="15.75">
      <c r="A75" s="33">
        <v>0.0215</v>
      </c>
    </row>
    <row r="76" ht="15.75">
      <c r="A76" s="22" t="s">
        <v>54</v>
      </c>
    </row>
    <row r="77" ht="15.75">
      <c r="A77" s="34">
        <v>0</v>
      </c>
    </row>
    <row r="78" ht="15.75">
      <c r="A78" s="22" t="s">
        <v>90</v>
      </c>
    </row>
    <row r="79" ht="15.75">
      <c r="A79" s="22" t="s">
        <v>55</v>
      </c>
    </row>
    <row r="80" ht="15.75">
      <c r="A80" s="22" t="s">
        <v>56</v>
      </c>
    </row>
    <row r="81" ht="15.75">
      <c r="A81" s="22" t="s">
        <v>57</v>
      </c>
    </row>
    <row r="82" ht="15.75">
      <c r="A82" s="22" t="s">
        <v>58</v>
      </c>
    </row>
    <row r="84" ht="12.75">
      <c r="A84" s="20" t="s">
        <v>91</v>
      </c>
    </row>
    <row r="85" ht="19.5" customHeight="1">
      <c r="A85" s="20" t="s">
        <v>37</v>
      </c>
    </row>
    <row r="87" ht="12.75">
      <c r="A87" s="20" t="s">
        <v>92</v>
      </c>
    </row>
    <row r="88" ht="12.75">
      <c r="A88" s="20" t="s">
        <v>93</v>
      </c>
    </row>
    <row r="89" ht="12.75">
      <c r="A89" s="20" t="s">
        <v>94</v>
      </c>
    </row>
    <row r="90" ht="12.75">
      <c r="A90" s="20" t="s">
        <v>95</v>
      </c>
    </row>
    <row r="91" ht="12.75">
      <c r="A91" s="20" t="s">
        <v>96</v>
      </c>
    </row>
    <row r="92" ht="12.75">
      <c r="A92" s="20" t="s">
        <v>97</v>
      </c>
    </row>
    <row r="93" ht="12.75">
      <c r="A93" s="20" t="s">
        <v>98</v>
      </c>
    </row>
    <row r="94" ht="19.5" customHeight="1">
      <c r="A94" s="20" t="s">
        <v>38</v>
      </c>
    </row>
    <row r="96" ht="12.75">
      <c r="A96" s="20" t="s">
        <v>99</v>
      </c>
    </row>
    <row r="97" ht="12.75">
      <c r="A97" s="20"/>
    </row>
    <row r="98" spans="1:2" ht="12.75">
      <c r="A98" s="20" t="s">
        <v>63</v>
      </c>
      <c r="B98" s="43">
        <v>44693</v>
      </c>
    </row>
    <row r="100" ht="12.75">
      <c r="A100" s="12"/>
    </row>
    <row r="101" spans="1:2" ht="12.75">
      <c r="A101" s="20" t="s">
        <v>59</v>
      </c>
      <c r="B101" s="43"/>
    </row>
  </sheetData>
  <sheetProtection/>
  <mergeCells count="1">
    <mergeCell ref="A1:F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starosta</cp:lastModifiedBy>
  <cp:lastPrinted>2022-05-12T07:06:43Z</cp:lastPrinted>
  <dcterms:created xsi:type="dcterms:W3CDTF">2015-05-11T06:17:44Z</dcterms:created>
  <dcterms:modified xsi:type="dcterms:W3CDTF">2022-05-12T07:07:11Z</dcterms:modified>
  <cp:category/>
  <cp:version/>
  <cp:contentType/>
  <cp:contentStatus/>
</cp:coreProperties>
</file>